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22.10.2010." sheetId="1" r:id="rId1"/>
  </sheets>
  <definedNames/>
  <calcPr fullCalcOnLoad="1"/>
</workbook>
</file>

<file path=xl/sharedStrings.xml><?xml version="1.0" encoding="utf-8"?>
<sst xmlns="http://schemas.openxmlformats.org/spreadsheetml/2006/main" count="135" uniqueCount="132">
  <si>
    <t>Pielikums Nr.2</t>
  </si>
  <si>
    <t xml:space="preserve">   kods</t>
  </si>
  <si>
    <t xml:space="preserve"> Koda nosaukums</t>
  </si>
  <si>
    <t>01.000</t>
  </si>
  <si>
    <t>Vispārējie valdības dienesti</t>
  </si>
  <si>
    <t>01.100</t>
  </si>
  <si>
    <t>Izpildvara, likumdošanas vara,finanšu darbība</t>
  </si>
  <si>
    <t>01.720</t>
  </si>
  <si>
    <t>Pašvaldību budžetu parāda darījumi</t>
  </si>
  <si>
    <t>01.800</t>
  </si>
  <si>
    <t>03.000</t>
  </si>
  <si>
    <t>Sabiedriskā kārtība un drošība</t>
  </si>
  <si>
    <t>03.100</t>
  </si>
  <si>
    <t>Policija</t>
  </si>
  <si>
    <t>03.200</t>
  </si>
  <si>
    <t>Ugunsdroš.,ugunsdzēsības,glābšanas dienesti</t>
  </si>
  <si>
    <t>03.300</t>
  </si>
  <si>
    <t>Tiesa un prokuratūras iestādes</t>
  </si>
  <si>
    <t>03.600</t>
  </si>
  <si>
    <t>Pārējie iepriekš neklas. sab.kārtības un dr.pak.</t>
  </si>
  <si>
    <t>04.000</t>
  </si>
  <si>
    <t>Ekonomiskā darbība</t>
  </si>
  <si>
    <t>04.100</t>
  </si>
  <si>
    <t>Vispārējā ekonomiska,komerciāla un nod. darbība</t>
  </si>
  <si>
    <t>04.200</t>
  </si>
  <si>
    <t>Lauksaimniecība(zemkopība),zivsaimniecība</t>
  </si>
  <si>
    <t>04.500</t>
  </si>
  <si>
    <t>Transports</t>
  </si>
  <si>
    <t>04.700</t>
  </si>
  <si>
    <t>Citas nozares</t>
  </si>
  <si>
    <t>04.900</t>
  </si>
  <si>
    <t>Pārējā citur neklasificēta   ekonomiskā darbība</t>
  </si>
  <si>
    <t>06.000</t>
  </si>
  <si>
    <t>06.200</t>
  </si>
  <si>
    <t>Teritoriju attīstība</t>
  </si>
  <si>
    <t>06.600</t>
  </si>
  <si>
    <t>Pārējā citur neklasificētā pašv.ter.un māj.aps.d.</t>
  </si>
  <si>
    <t>07.000</t>
  </si>
  <si>
    <t>Veselība</t>
  </si>
  <si>
    <t>07.600</t>
  </si>
  <si>
    <t>Pārējā citur neklasificētā veselības aprūpe</t>
  </si>
  <si>
    <t>08.000</t>
  </si>
  <si>
    <t>Atpūta,kultūra un reliģija</t>
  </si>
  <si>
    <t>08.100</t>
  </si>
  <si>
    <t>Sporta iestādes</t>
  </si>
  <si>
    <t>08.200</t>
  </si>
  <si>
    <t>Kultūra</t>
  </si>
  <si>
    <t>09.000</t>
  </si>
  <si>
    <t>Izglītība</t>
  </si>
  <si>
    <t>09.100</t>
  </si>
  <si>
    <t>Pirmsskolas izglītība un pamatizglītības 1.posms</t>
  </si>
  <si>
    <t>09.200</t>
  </si>
  <si>
    <t>Vispārējā un profesionālā izglītība</t>
  </si>
  <si>
    <t>09.500</t>
  </si>
  <si>
    <t>Līmeņos nedefinētā izglītība</t>
  </si>
  <si>
    <t>IEKŠĒJĀ FINANSĒŠANA</t>
  </si>
  <si>
    <t>Pielikums Nr.1</t>
  </si>
  <si>
    <t>Preces un pakalpojumi</t>
  </si>
  <si>
    <t>Pamatkapitāla veidošana</t>
  </si>
  <si>
    <t xml:space="preserve">   Kodi</t>
  </si>
  <si>
    <t xml:space="preserve">                         Rādītāji</t>
  </si>
  <si>
    <t>Atlīdzība</t>
  </si>
  <si>
    <t>Piemaksas un prēmijas</t>
  </si>
  <si>
    <t>Atalgojums fiz.personām</t>
  </si>
  <si>
    <t>Darba devēja piešķirtie labumi un maksājumi</t>
  </si>
  <si>
    <t>Darba devēja vsaoi,sociāla rakstura pab.,komp.</t>
  </si>
  <si>
    <t>Valsts soc. apdroš.oblig. iemaksas - 24,09%</t>
  </si>
  <si>
    <t>Komandējumi un dienesta braucieni</t>
  </si>
  <si>
    <t>Pakalpojumi</t>
  </si>
  <si>
    <t>Pasta,telefonu un citu sakaru pakalpojumi</t>
  </si>
  <si>
    <t>Izdevumi par komunālajiem pakalpojumiem</t>
  </si>
  <si>
    <t>Ar iestādes darb. un f-ju nodroš.saistītie pakalp.</t>
  </si>
  <si>
    <t>Remonta darbi un iestāžu uzturēšanas pak.</t>
  </si>
  <si>
    <t>Inform. tehnoloģijas pakalpojumi</t>
  </si>
  <si>
    <t>Īre un noma</t>
  </si>
  <si>
    <t>Citi pakalpojumi</t>
  </si>
  <si>
    <t>Krājumi,materiāli,enertgoresursi,biroja pr,inventārs</t>
  </si>
  <si>
    <t>Biroja preces un inventārs</t>
  </si>
  <si>
    <t>Kurināmais un enerģētiskie materiāli</t>
  </si>
  <si>
    <t>Zāles,ķimikālijas,lab.preces,med.ierīces,instrumenti</t>
  </si>
  <si>
    <t>Kārtējā remonta un iestāžu uzturēšanas mat.</t>
  </si>
  <si>
    <t>Pašvald.aprūpē un apgādē esošo pers.uzturēšana</t>
  </si>
  <si>
    <t>Mācību līzdekļi un materiāli</t>
  </si>
  <si>
    <t>Pārējās preces</t>
  </si>
  <si>
    <t>Budžeta iestāžu nodokļu maksājumi</t>
  </si>
  <si>
    <t>Procentu izdevumi</t>
  </si>
  <si>
    <t>Pārējo% maksājumi</t>
  </si>
  <si>
    <t>Pašvaldību budžetu % maksājumi VK</t>
  </si>
  <si>
    <t>Licences,koncesijas un patenti,preču zīmes u.c.</t>
  </si>
  <si>
    <t>Pamatlīdzekļi</t>
  </si>
  <si>
    <t>Zeme,ēkas un būves</t>
  </si>
  <si>
    <t>Tehnoloģiskās iekārtas un mašīnas</t>
  </si>
  <si>
    <t>Pārējie pamatlīdzekļi</t>
  </si>
  <si>
    <t>PL izveidošana un nepabeigtā celtniecība</t>
  </si>
  <si>
    <t>Kapitālais remonts un rekonstrukcija</t>
  </si>
  <si>
    <t>Sociālie pabalsti</t>
  </si>
  <si>
    <t>Sociālie pabalsti naudā</t>
  </si>
  <si>
    <t>Pabalsti un palīdzība trūcigiem iedzīvotājiem</t>
  </si>
  <si>
    <t>Garantētā minimālā ienākuma pabalsti naudā</t>
  </si>
  <si>
    <t>Transferti,dot.un mērķdot.pašvaldībām</t>
  </si>
  <si>
    <t>Pašvaldību budžeta kārtējo izdevumu transferti</t>
  </si>
  <si>
    <t>Pašv.budžeta kārt.izd.transf.citām pašvald.</t>
  </si>
  <si>
    <t>Mērķdotācijas pašv.budžetiem</t>
  </si>
  <si>
    <t>Mērķdotācijas dažādām pašv.funkcijām</t>
  </si>
  <si>
    <t xml:space="preserve">I Z D E V U M I   </t>
  </si>
  <si>
    <t xml:space="preserve">      I I.</t>
  </si>
  <si>
    <t>I Z D E V U M I    K O P Ā</t>
  </si>
  <si>
    <t>plāns ar groz.</t>
  </si>
  <si>
    <t>pl.ar groz.</t>
  </si>
  <si>
    <t>Sociālie pabalsti natūrā</t>
  </si>
  <si>
    <t>Vispārēja rakstura transferti no v.budž.pašv.budž.</t>
  </si>
  <si>
    <t>Pašvaldības teritoriju un mājokļu apsaimniek.</t>
  </si>
  <si>
    <t>10.000</t>
  </si>
  <si>
    <t>Sociālā aizsardzība</t>
  </si>
  <si>
    <t>Izdevumi periodikas iegādei</t>
  </si>
  <si>
    <t>Pašv.soc.palīdzība iedzīv.natūrā</t>
  </si>
  <si>
    <t>Atbalsta pas. un kompens.naudā</t>
  </si>
  <si>
    <t>GMI pabalsti natūrā</t>
  </si>
  <si>
    <t>Pārējie klas.neminētie maks.iedz.natūrā un kom.</t>
  </si>
  <si>
    <t xml:space="preserve">      KOPĀ IZDEVUMI:</t>
  </si>
  <si>
    <t>Atalgojums</t>
  </si>
  <si>
    <t>Mēneša amatalga</t>
  </si>
  <si>
    <t>Dzīvokļa pabalsti naudā</t>
  </si>
  <si>
    <t>Dzīvokļa pabalsti natūrā</t>
  </si>
  <si>
    <t>VN pabalsti naudā</t>
  </si>
  <si>
    <t xml:space="preserve">                             atbilstoši ekonomiskajām funkcijām</t>
  </si>
  <si>
    <t>2010.g.</t>
  </si>
  <si>
    <t>2010.g</t>
  </si>
  <si>
    <t xml:space="preserve"> Pāvilostas novada pašavaldības pamatbudžeta izdevumi 2010.gadā</t>
  </si>
  <si>
    <t xml:space="preserve">        Pāvilostas novada pašavaldības pamatbudžeta  izdevumi 2010.gadam </t>
  </si>
  <si>
    <t>Saistošie noteikumi Nr. 14  "Par grozījumiem 28.01.2010.saistošajos noteikumos Nr.1"</t>
  </si>
  <si>
    <t>groz.22.06.10.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</si>
</sst>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4"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5" fillId="22" borderId="14" xfId="0" applyFont="1" applyFill="1" applyBorder="1" applyAlignment="1">
      <alignment/>
    </xf>
    <xf numFmtId="0" fontId="5" fillId="22" borderId="15" xfId="0" applyFont="1" applyFill="1" applyBorder="1" applyAlignment="1">
      <alignment/>
    </xf>
    <xf numFmtId="0" fontId="0" fillId="22" borderId="15" xfId="0" applyFill="1" applyBorder="1" applyAlignment="1">
      <alignment/>
    </xf>
    <xf numFmtId="3" fontId="6" fillId="22" borderId="14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3" fontId="6" fillId="24" borderId="16" xfId="0" applyNumberFormat="1" applyFont="1" applyFill="1" applyBorder="1" applyAlignment="1">
      <alignment/>
    </xf>
    <xf numFmtId="0" fontId="5" fillId="4" borderId="14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3" fontId="5" fillId="4" borderId="16" xfId="0" applyNumberFormat="1" applyFont="1" applyFill="1" applyBorder="1" applyAlignment="1">
      <alignment/>
    </xf>
    <xf numFmtId="0" fontId="5" fillId="7" borderId="13" xfId="0" applyFont="1" applyFill="1" applyBorder="1" applyAlignment="1">
      <alignment/>
    </xf>
    <xf numFmtId="0" fontId="5" fillId="7" borderId="15" xfId="0" applyFont="1" applyFill="1" applyBorder="1" applyAlignment="1">
      <alignment/>
    </xf>
    <xf numFmtId="0" fontId="0" fillId="7" borderId="15" xfId="0" applyFill="1" applyBorder="1" applyAlignment="1">
      <alignment/>
    </xf>
    <xf numFmtId="3" fontId="5" fillId="7" borderId="13" xfId="0" applyNumberFormat="1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3" fontId="5" fillId="3" borderId="13" xfId="0" applyNumberFormat="1" applyFont="1" applyFill="1" applyBorder="1" applyAlignment="1">
      <alignment/>
    </xf>
    <xf numFmtId="0" fontId="5" fillId="22" borderId="0" xfId="0" applyFont="1" applyFill="1" applyBorder="1" applyAlignment="1">
      <alignment/>
    </xf>
    <xf numFmtId="3" fontId="5" fillId="22" borderId="17" xfId="0" applyNumberFormat="1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0" fillId="24" borderId="15" xfId="0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3" borderId="20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3" fontId="4" fillId="3" borderId="16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Fill="1" applyBorder="1" applyAlignment="1">
      <alignment/>
    </xf>
    <xf numFmtId="0" fontId="6" fillId="20" borderId="16" xfId="0" applyFont="1" applyFill="1" applyBorder="1" applyAlignment="1">
      <alignment/>
    </xf>
    <xf numFmtId="0" fontId="6" fillId="20" borderId="15" xfId="0" applyFont="1" applyFill="1" applyBorder="1" applyAlignment="1">
      <alignment/>
    </xf>
    <xf numFmtId="0" fontId="6" fillId="20" borderId="2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20" borderId="15" xfId="0" applyFill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0" fillId="20" borderId="0" xfId="0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1" fillId="3" borderId="25" xfId="0" applyFont="1" applyFill="1" applyBorder="1" applyAlignment="1">
      <alignment/>
    </xf>
    <xf numFmtId="0" fontId="6" fillId="3" borderId="25" xfId="0" applyFont="1" applyFill="1" applyBorder="1" applyAlignment="1">
      <alignment/>
    </xf>
    <xf numFmtId="0" fontId="0" fillId="3" borderId="25" xfId="0" applyFill="1" applyBorder="1" applyAlignment="1">
      <alignment/>
    </xf>
    <xf numFmtId="3" fontId="6" fillId="3" borderId="12" xfId="0" applyNumberFormat="1" applyFont="1" applyFill="1" applyBorder="1" applyAlignment="1">
      <alignment/>
    </xf>
    <xf numFmtId="0" fontId="11" fillId="20" borderId="16" xfId="0" applyFont="1" applyFill="1" applyBorder="1" applyAlignment="1">
      <alignment/>
    </xf>
    <xf numFmtId="0" fontId="11" fillId="20" borderId="15" xfId="0" applyFont="1" applyFill="1" applyBorder="1" applyAlignment="1">
      <alignment/>
    </xf>
    <xf numFmtId="0" fontId="6" fillId="20" borderId="16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11" fillId="20" borderId="14" xfId="0" applyFont="1" applyFill="1" applyBorder="1" applyAlignment="1">
      <alignment/>
    </xf>
    <xf numFmtId="0" fontId="11" fillId="20" borderId="0" xfId="0" applyFont="1" applyFill="1" applyBorder="1" applyAlignment="1">
      <alignment/>
    </xf>
    <xf numFmtId="0" fontId="6" fillId="20" borderId="0" xfId="0" applyFont="1" applyFill="1" applyBorder="1" applyAlignment="1">
      <alignment/>
    </xf>
    <xf numFmtId="0" fontId="6" fillId="20" borderId="14" xfId="0" applyFont="1" applyFill="1" applyBorder="1" applyAlignment="1">
      <alignment/>
    </xf>
    <xf numFmtId="0" fontId="11" fillId="20" borderId="16" xfId="0" applyFont="1" applyFill="1" applyBorder="1" applyAlignment="1">
      <alignment/>
    </xf>
    <xf numFmtId="0" fontId="11" fillId="20" borderId="15" xfId="0" applyFont="1" applyFill="1" applyBorder="1" applyAlignment="1">
      <alignment/>
    </xf>
    <xf numFmtId="0" fontId="6" fillId="20" borderId="15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0" fontId="6" fillId="20" borderId="26" xfId="0" applyFont="1" applyFill="1" applyBorder="1" applyAlignment="1">
      <alignment/>
    </xf>
    <xf numFmtId="0" fontId="6" fillId="0" borderId="25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3" borderId="14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21" borderId="16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4" fillId="21" borderId="24" xfId="0" applyFont="1" applyFill="1" applyBorder="1" applyAlignment="1">
      <alignment/>
    </xf>
    <xf numFmtId="0" fontId="10" fillId="21" borderId="11" xfId="0" applyFont="1" applyFill="1" applyBorder="1" applyAlignment="1">
      <alignment/>
    </xf>
    <xf numFmtId="0" fontId="4" fillId="21" borderId="11" xfId="0" applyFont="1" applyFill="1" applyBorder="1" applyAlignment="1">
      <alignment/>
    </xf>
    <xf numFmtId="0" fontId="1" fillId="21" borderId="11" xfId="0" applyFont="1" applyFill="1" applyBorder="1" applyAlignment="1">
      <alignment/>
    </xf>
    <xf numFmtId="0" fontId="0" fillId="21" borderId="11" xfId="0" applyFill="1" applyBorder="1" applyAlignment="1">
      <alignment/>
    </xf>
    <xf numFmtId="3" fontId="6" fillId="21" borderId="24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3" borderId="25" xfId="0" applyFont="1" applyFill="1" applyBorder="1" applyAlignment="1">
      <alignment/>
    </xf>
    <xf numFmtId="0" fontId="6" fillId="3" borderId="25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4" fillId="21" borderId="27" xfId="0" applyFont="1" applyFill="1" applyBorder="1" applyAlignment="1">
      <alignment/>
    </xf>
    <xf numFmtId="0" fontId="10" fillId="21" borderId="28" xfId="0" applyFont="1" applyFill="1" applyBorder="1" applyAlignment="1">
      <alignment/>
    </xf>
    <xf numFmtId="0" fontId="4" fillId="21" borderId="28" xfId="0" applyFont="1" applyFill="1" applyBorder="1" applyAlignment="1">
      <alignment/>
    </xf>
    <xf numFmtId="0" fontId="1" fillId="21" borderId="28" xfId="0" applyFont="1" applyFill="1" applyBorder="1" applyAlignment="1">
      <alignment/>
    </xf>
    <xf numFmtId="0" fontId="0" fillId="21" borderId="28" xfId="0" applyFill="1" applyBorder="1" applyAlignment="1">
      <alignment/>
    </xf>
    <xf numFmtId="3" fontId="6" fillId="21" borderId="27" xfId="0" applyNumberFormat="1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1" fillId="11" borderId="15" xfId="0" applyFont="1" applyFill="1" applyBorder="1" applyAlignment="1">
      <alignment/>
    </xf>
    <xf numFmtId="0" fontId="31" fillId="11" borderId="16" xfId="0" applyFont="1" applyFill="1" applyBorder="1" applyAlignment="1">
      <alignment/>
    </xf>
    <xf numFmtId="0" fontId="0" fillId="0" borderId="31" xfId="0" applyBorder="1" applyAlignment="1">
      <alignment/>
    </xf>
    <xf numFmtId="0" fontId="4" fillId="0" borderId="18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11" fillId="21" borderId="14" xfId="0" applyFont="1" applyFill="1" applyBorder="1" applyAlignment="1">
      <alignment/>
    </xf>
    <xf numFmtId="0" fontId="11" fillId="21" borderId="0" xfId="0" applyFont="1" applyFill="1" applyBorder="1" applyAlignment="1">
      <alignment/>
    </xf>
    <xf numFmtId="0" fontId="6" fillId="21" borderId="0" xfId="0" applyFont="1" applyFill="1" applyBorder="1" applyAlignment="1">
      <alignment/>
    </xf>
    <xf numFmtId="0" fontId="6" fillId="21" borderId="14" xfId="0" applyFont="1" applyFill="1" applyBorder="1" applyAlignment="1">
      <alignment/>
    </xf>
    <xf numFmtId="3" fontId="6" fillId="21" borderId="16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11" fillId="20" borderId="13" xfId="0" applyFont="1" applyFill="1" applyBorder="1" applyAlignment="1">
      <alignment/>
    </xf>
    <xf numFmtId="0" fontId="11" fillId="20" borderId="25" xfId="0" applyFont="1" applyFill="1" applyBorder="1" applyAlignment="1">
      <alignment/>
    </xf>
    <xf numFmtId="0" fontId="32" fillId="0" borderId="16" xfId="0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0" fillId="0" borderId="23" xfId="0" applyFont="1" applyBorder="1" applyAlignment="1">
      <alignment/>
    </xf>
    <xf numFmtId="0" fontId="11" fillId="20" borderId="26" xfId="0" applyFont="1" applyFill="1" applyBorder="1" applyAlignment="1">
      <alignment/>
    </xf>
    <xf numFmtId="0" fontId="33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19">
      <selection activeCell="G49" sqref="G49"/>
    </sheetView>
  </sheetViews>
  <sheetFormatPr defaultColWidth="9.140625" defaultRowHeight="15"/>
  <cols>
    <col min="5" max="5" width="16.57421875" style="0" customWidth="1"/>
    <col min="9" max="9" width="0.71875" style="0" customWidth="1"/>
    <col min="10" max="10" width="6.421875" style="0" customWidth="1"/>
    <col min="15" max="15" width="15.421875" style="0" customWidth="1"/>
  </cols>
  <sheetData>
    <row r="1" spans="1:11" ht="15">
      <c r="A1" t="s">
        <v>56</v>
      </c>
      <c r="J1" t="s">
        <v>0</v>
      </c>
      <c r="K1" s="1"/>
    </row>
    <row r="2" spans="10:15" ht="15.75">
      <c r="J2" s="53"/>
      <c r="K2" s="75"/>
      <c r="L2" s="75"/>
      <c r="M2" s="75"/>
      <c r="N2" s="75"/>
      <c r="O2" s="75"/>
    </row>
    <row r="3" spans="1:16" ht="15.75">
      <c r="A3" s="1" t="s">
        <v>130</v>
      </c>
      <c r="B3" s="9"/>
      <c r="C3" s="9"/>
      <c r="D3" s="9"/>
      <c r="E3" s="9"/>
      <c r="F3" s="9"/>
      <c r="G3" s="9"/>
      <c r="J3" s="149"/>
      <c r="L3" s="1"/>
      <c r="M3" s="75"/>
      <c r="N3" s="75"/>
      <c r="O3" s="75"/>
      <c r="P3" s="75"/>
    </row>
    <row r="4" spans="1:18" ht="15.75">
      <c r="A4" s="3" t="s">
        <v>128</v>
      </c>
      <c r="B4" s="3"/>
      <c r="C4" s="4"/>
      <c r="D4" s="4"/>
      <c r="E4" s="4"/>
      <c r="F4" s="4"/>
      <c r="G4" s="4"/>
      <c r="J4" s="75" t="s">
        <v>129</v>
      </c>
      <c r="K4" s="75"/>
      <c r="L4" s="75"/>
      <c r="M4" s="75"/>
      <c r="N4" s="75"/>
      <c r="R4" s="9"/>
    </row>
    <row r="5" spans="1:16" ht="16.5" thickBot="1">
      <c r="A5" s="2"/>
      <c r="B5" s="3"/>
      <c r="C5" s="4"/>
      <c r="D5" s="4"/>
      <c r="E5" s="4"/>
      <c r="F5" s="4"/>
      <c r="G5" s="4"/>
      <c r="J5" s="53"/>
      <c r="K5" s="53" t="s">
        <v>125</v>
      </c>
      <c r="L5" s="75"/>
      <c r="M5" s="75"/>
      <c r="N5" s="75"/>
      <c r="O5" s="75"/>
      <c r="P5" s="75"/>
    </row>
    <row r="6" spans="1:17" ht="15.75" thickBot="1">
      <c r="A6" s="5" t="s">
        <v>1</v>
      </c>
      <c r="B6" s="5"/>
      <c r="C6" s="6" t="s">
        <v>2</v>
      </c>
      <c r="D6" s="6"/>
      <c r="E6" s="6"/>
      <c r="F6" s="55" t="s">
        <v>126</v>
      </c>
      <c r="G6" s="146" t="s">
        <v>131</v>
      </c>
      <c r="H6" s="147" t="s">
        <v>107</v>
      </c>
      <c r="J6" s="9"/>
      <c r="K6" s="9"/>
      <c r="O6" s="43"/>
      <c r="P6" s="43"/>
      <c r="Q6" s="43"/>
    </row>
    <row r="7" spans="1:18" ht="15.75" thickBot="1">
      <c r="A7" s="7"/>
      <c r="B7" s="8"/>
      <c r="C7" s="9"/>
      <c r="D7" s="9"/>
      <c r="E7" s="9"/>
      <c r="F7" s="10"/>
      <c r="G7" s="10"/>
      <c r="H7" s="11"/>
      <c r="J7" s="52"/>
      <c r="K7" s="54" t="s">
        <v>59</v>
      </c>
      <c r="L7" s="6" t="s">
        <v>60</v>
      </c>
      <c r="M7" s="6"/>
      <c r="N7" s="76"/>
      <c r="O7" s="76"/>
      <c r="P7" s="55" t="s">
        <v>127</v>
      </c>
      <c r="Q7" s="146" t="s">
        <v>131</v>
      </c>
      <c r="R7" s="148" t="s">
        <v>108</v>
      </c>
    </row>
    <row r="8" spans="1:18" ht="15">
      <c r="A8" s="12" t="s">
        <v>3</v>
      </c>
      <c r="B8" s="13" t="s">
        <v>4</v>
      </c>
      <c r="C8" s="14"/>
      <c r="D8" s="14"/>
      <c r="E8" s="14"/>
      <c r="F8" s="15">
        <f>F9+F10+F11</f>
        <v>236759</v>
      </c>
      <c r="G8" s="15">
        <f>G9+G10+G11</f>
        <v>0</v>
      </c>
      <c r="H8" s="15">
        <f>H9+H10+H11</f>
        <v>236759</v>
      </c>
      <c r="J8" s="89"/>
      <c r="K8" s="77">
        <v>1000</v>
      </c>
      <c r="L8" s="78" t="s">
        <v>61</v>
      </c>
      <c r="M8" s="79"/>
      <c r="N8" s="80"/>
      <c r="O8" s="80"/>
      <c r="P8" s="81">
        <f>P9+P14</f>
        <v>663140</v>
      </c>
      <c r="Q8" s="81">
        <f>Q9+Q14</f>
        <v>0</v>
      </c>
      <c r="R8" s="81">
        <f>SUM(P8:Q8)</f>
        <v>663140</v>
      </c>
    </row>
    <row r="9" spans="1:18" ht="15">
      <c r="A9" s="16" t="s">
        <v>5</v>
      </c>
      <c r="B9" s="17" t="s">
        <v>6</v>
      </c>
      <c r="C9" s="17"/>
      <c r="D9" s="17"/>
      <c r="E9" s="17"/>
      <c r="F9" s="18">
        <v>146187</v>
      </c>
      <c r="G9" s="18"/>
      <c r="H9" s="18">
        <f>SUM(F9:G9)</f>
        <v>146187</v>
      </c>
      <c r="J9" s="89"/>
      <c r="K9" s="82">
        <v>1100</v>
      </c>
      <c r="L9" s="83" t="s">
        <v>120</v>
      </c>
      <c r="M9" s="61"/>
      <c r="N9" s="64"/>
      <c r="O9" s="64"/>
      <c r="P9" s="84">
        <f>P10+P11+P12+P13</f>
        <v>529449</v>
      </c>
      <c r="Q9" s="84">
        <f>Q10+Q11+Q12+Q13</f>
        <v>0</v>
      </c>
      <c r="R9" s="84">
        <f>R10+R11+R12+R13</f>
        <v>529449</v>
      </c>
    </row>
    <row r="10" spans="1:18" ht="15">
      <c r="A10" s="19" t="s">
        <v>7</v>
      </c>
      <c r="B10" s="20" t="s">
        <v>8</v>
      </c>
      <c r="C10" s="20"/>
      <c r="D10" s="20"/>
      <c r="E10" s="20"/>
      <c r="F10" s="21">
        <v>47730</v>
      </c>
      <c r="G10" s="21"/>
      <c r="H10" s="21">
        <f>SUM(F10:G10)</f>
        <v>47730</v>
      </c>
      <c r="J10" s="89"/>
      <c r="K10" s="85">
        <v>1110</v>
      </c>
      <c r="L10" s="86" t="s">
        <v>121</v>
      </c>
      <c r="M10" s="63"/>
      <c r="N10" s="74"/>
      <c r="O10" s="74"/>
      <c r="P10" s="87">
        <v>509146</v>
      </c>
      <c r="Q10" s="87"/>
      <c r="R10" s="87">
        <f>SUM(P10:Q10)</f>
        <v>509146</v>
      </c>
    </row>
    <row r="11" spans="1:18" ht="15">
      <c r="A11" s="16" t="s">
        <v>9</v>
      </c>
      <c r="B11" s="20" t="s">
        <v>110</v>
      </c>
      <c r="C11" s="20"/>
      <c r="D11" s="20"/>
      <c r="E11" s="20"/>
      <c r="F11" s="18">
        <v>42842</v>
      </c>
      <c r="G11" s="18"/>
      <c r="H11" s="18">
        <f>SUM(F11:G11)</f>
        <v>42842</v>
      </c>
      <c r="J11" s="89"/>
      <c r="K11" s="85">
        <v>1140</v>
      </c>
      <c r="L11" s="86" t="s">
        <v>62</v>
      </c>
      <c r="M11" s="63"/>
      <c r="N11" s="74"/>
      <c r="O11" s="74"/>
      <c r="P11" s="87">
        <v>2850</v>
      </c>
      <c r="Q11" s="87"/>
      <c r="R11" s="87">
        <f>SUM(P11:Q11)</f>
        <v>2850</v>
      </c>
    </row>
    <row r="12" spans="1:18" ht="15">
      <c r="A12" s="22" t="s">
        <v>10</v>
      </c>
      <c r="B12" s="23" t="s">
        <v>11</v>
      </c>
      <c r="C12" s="24"/>
      <c r="D12" s="24"/>
      <c r="E12" s="24"/>
      <c r="F12" s="25">
        <f>F13+F15+F16+F14</f>
        <v>31521</v>
      </c>
      <c r="G12" s="25">
        <f>G13+G15+G16+G14</f>
        <v>0</v>
      </c>
      <c r="H12" s="25">
        <f>H13+H15+H16+H14</f>
        <v>31521</v>
      </c>
      <c r="J12" s="89"/>
      <c r="K12" s="88">
        <v>1150</v>
      </c>
      <c r="L12" s="89" t="s">
        <v>63</v>
      </c>
      <c r="M12" s="59"/>
      <c r="N12" s="59"/>
      <c r="O12" s="9"/>
      <c r="P12" s="57">
        <v>14653</v>
      </c>
      <c r="Q12" s="57"/>
      <c r="R12" s="57">
        <f>SUM(P12:Q12)</f>
        <v>14653</v>
      </c>
    </row>
    <row r="13" spans="1:18" ht="15">
      <c r="A13" s="19" t="s">
        <v>12</v>
      </c>
      <c r="B13" s="20" t="s">
        <v>13</v>
      </c>
      <c r="C13" s="20"/>
      <c r="D13" s="20"/>
      <c r="E13" s="20"/>
      <c r="F13" s="21">
        <v>13054</v>
      </c>
      <c r="G13" s="21"/>
      <c r="H13" s="21">
        <f>SUM(F13:G13)</f>
        <v>13054</v>
      </c>
      <c r="J13" s="89"/>
      <c r="K13" s="85">
        <v>1170</v>
      </c>
      <c r="L13" s="86" t="s">
        <v>64</v>
      </c>
      <c r="M13" s="63"/>
      <c r="N13" s="63"/>
      <c r="O13" s="74"/>
      <c r="P13" s="87">
        <v>2800</v>
      </c>
      <c r="Q13" s="87"/>
      <c r="R13" s="87">
        <f>SUM(P13:Q13)</f>
        <v>2800</v>
      </c>
    </row>
    <row r="14" spans="1:18" ht="15">
      <c r="A14" s="16" t="s">
        <v>14</v>
      </c>
      <c r="B14" s="20" t="s">
        <v>15</v>
      </c>
      <c r="C14" s="20"/>
      <c r="D14" s="20"/>
      <c r="E14" s="20"/>
      <c r="F14" s="16">
        <v>2691</v>
      </c>
      <c r="G14" s="16"/>
      <c r="H14" s="16">
        <f>SUM(F14:G14)</f>
        <v>2691</v>
      </c>
      <c r="J14" s="89"/>
      <c r="K14" s="82">
        <v>1200</v>
      </c>
      <c r="L14" s="83" t="s">
        <v>65</v>
      </c>
      <c r="M14" s="61"/>
      <c r="N14" s="61"/>
      <c r="O14" s="61"/>
      <c r="P14" s="60">
        <f>P15</f>
        <v>133691</v>
      </c>
      <c r="Q14" s="60">
        <f>Q15</f>
        <v>0</v>
      </c>
      <c r="R14" s="60">
        <f>R15</f>
        <v>133691</v>
      </c>
    </row>
    <row r="15" spans="1:18" ht="15">
      <c r="A15" s="16" t="s">
        <v>16</v>
      </c>
      <c r="B15" s="20" t="s">
        <v>17</v>
      </c>
      <c r="C15" s="20"/>
      <c r="D15" s="20"/>
      <c r="E15" s="20"/>
      <c r="F15" s="18">
        <v>10330</v>
      </c>
      <c r="G15" s="18"/>
      <c r="H15" s="18">
        <f>SUM(F15:G15)</f>
        <v>10330</v>
      </c>
      <c r="J15" s="114"/>
      <c r="K15" s="90">
        <v>1210</v>
      </c>
      <c r="L15" s="91" t="s">
        <v>66</v>
      </c>
      <c r="M15" s="73"/>
      <c r="N15" s="73"/>
      <c r="O15" s="73"/>
      <c r="P15" s="87">
        <v>133691</v>
      </c>
      <c r="Q15" s="87"/>
      <c r="R15" s="87">
        <f>SUM(P15:Q15)</f>
        <v>133691</v>
      </c>
    </row>
    <row r="16" spans="1:18" ht="15">
      <c r="A16" s="16" t="s">
        <v>18</v>
      </c>
      <c r="B16" s="20" t="s">
        <v>19</v>
      </c>
      <c r="C16" s="20"/>
      <c r="D16" s="20"/>
      <c r="E16" s="20"/>
      <c r="F16" s="18">
        <v>5446</v>
      </c>
      <c r="G16" s="18"/>
      <c r="H16" s="18">
        <f>SUM(F16:G16)</f>
        <v>5446</v>
      </c>
      <c r="J16" s="89"/>
      <c r="K16" s="92">
        <v>2000</v>
      </c>
      <c r="L16" s="93" t="s">
        <v>57</v>
      </c>
      <c r="M16" s="94"/>
      <c r="N16" s="94"/>
      <c r="O16" s="94"/>
      <c r="P16" s="95">
        <f>P17+P18+P26+P34+P35</f>
        <v>561404</v>
      </c>
      <c r="Q16" s="95">
        <f>Q17+Q18+Q26+Q34+Q35</f>
        <v>27690</v>
      </c>
      <c r="R16" s="95">
        <f>R17+R18+R26+R34+R35</f>
        <v>589094</v>
      </c>
    </row>
    <row r="17" spans="1:18" ht="15">
      <c r="A17" s="26" t="s">
        <v>20</v>
      </c>
      <c r="B17" s="27" t="s">
        <v>21</v>
      </c>
      <c r="C17" s="27"/>
      <c r="D17" s="27"/>
      <c r="E17" s="27"/>
      <c r="F17" s="28">
        <f>F18+F19+F20+F21+F22</f>
        <v>262974</v>
      </c>
      <c r="G17" s="28">
        <f>G18+G19+G20+G21+G22</f>
        <v>0</v>
      </c>
      <c r="H17" s="28">
        <f>H18+H19+H20+H21+H22</f>
        <v>262974</v>
      </c>
      <c r="J17" s="114"/>
      <c r="K17" s="96">
        <v>2100</v>
      </c>
      <c r="L17" s="97" t="s">
        <v>67</v>
      </c>
      <c r="M17" s="98"/>
      <c r="N17" s="98"/>
      <c r="O17" s="98"/>
      <c r="P17" s="99">
        <v>4421</v>
      </c>
      <c r="Q17" s="99"/>
      <c r="R17" s="99">
        <f>SUM(P17:Q17)</f>
        <v>4421</v>
      </c>
    </row>
    <row r="18" spans="1:18" ht="15">
      <c r="A18" s="16" t="s">
        <v>22</v>
      </c>
      <c r="B18" s="20" t="s">
        <v>23</v>
      </c>
      <c r="C18" s="20"/>
      <c r="D18" s="20"/>
      <c r="E18" s="20"/>
      <c r="F18" s="18">
        <v>29541</v>
      </c>
      <c r="G18" s="18"/>
      <c r="H18" s="18">
        <f>SUM(F18:G18)</f>
        <v>29541</v>
      </c>
      <c r="J18" s="114"/>
      <c r="K18" s="100">
        <v>2200</v>
      </c>
      <c r="L18" s="101" t="s">
        <v>68</v>
      </c>
      <c r="M18" s="102"/>
      <c r="N18" s="102"/>
      <c r="O18" s="102"/>
      <c r="P18" s="84">
        <f>P19+P20+P21+P22+P23+P24+P25</f>
        <v>362137</v>
      </c>
      <c r="Q18" s="84">
        <f>Q19+Q20+Q21+Q22+Q23+Q24+Q25</f>
        <v>27689</v>
      </c>
      <c r="R18" s="84">
        <f>R19+R20+R21+R22+R23+R24+R25</f>
        <v>389826</v>
      </c>
    </row>
    <row r="19" spans="1:18" ht="15">
      <c r="A19" s="19" t="s">
        <v>24</v>
      </c>
      <c r="B19" s="20" t="s">
        <v>25</v>
      </c>
      <c r="C19" s="20"/>
      <c r="D19" s="20"/>
      <c r="E19" s="20"/>
      <c r="F19" s="21">
        <v>12991</v>
      </c>
      <c r="G19" s="21"/>
      <c r="H19" s="21">
        <f>SUM(F19:G19)</f>
        <v>12991</v>
      </c>
      <c r="J19" s="114"/>
      <c r="K19" s="90">
        <v>2210</v>
      </c>
      <c r="L19" s="91" t="s">
        <v>69</v>
      </c>
      <c r="M19" s="72"/>
      <c r="N19" s="72"/>
      <c r="O19" s="72"/>
      <c r="P19" s="68">
        <v>25567</v>
      </c>
      <c r="Q19" s="68"/>
      <c r="R19" s="68">
        <f aca="true" t="shared" si="0" ref="R19:R25">SUM(P19:Q19)</f>
        <v>25567</v>
      </c>
    </row>
    <row r="20" spans="1:18" ht="15">
      <c r="A20" s="16" t="s">
        <v>26</v>
      </c>
      <c r="B20" s="17" t="s">
        <v>27</v>
      </c>
      <c r="C20" s="17"/>
      <c r="D20" s="17"/>
      <c r="E20" s="17"/>
      <c r="F20" s="18">
        <v>84355</v>
      </c>
      <c r="G20" s="18">
        <v>20000</v>
      </c>
      <c r="H20" s="18">
        <f>SUM(F20:G20)</f>
        <v>104355</v>
      </c>
      <c r="J20" s="114"/>
      <c r="K20" s="103">
        <v>2220</v>
      </c>
      <c r="L20" s="104" t="s">
        <v>70</v>
      </c>
      <c r="M20" s="105"/>
      <c r="N20" s="66"/>
      <c r="O20" s="66"/>
      <c r="P20" s="65">
        <v>139597</v>
      </c>
      <c r="Q20" s="65"/>
      <c r="R20" s="65">
        <f t="shared" si="0"/>
        <v>139597</v>
      </c>
    </row>
    <row r="21" spans="1:18" ht="15">
      <c r="A21" s="16" t="s">
        <v>28</v>
      </c>
      <c r="B21" s="20" t="s">
        <v>29</v>
      </c>
      <c r="C21" s="20"/>
      <c r="D21" s="20"/>
      <c r="E21" s="20"/>
      <c r="F21" s="18">
        <v>125229</v>
      </c>
      <c r="G21" s="18">
        <v>-20000</v>
      </c>
      <c r="H21" s="18">
        <f>SUM(F21:G21)</f>
        <v>105229</v>
      </c>
      <c r="J21" s="114"/>
      <c r="K21" s="90">
        <v>2230</v>
      </c>
      <c r="L21" s="91" t="s">
        <v>71</v>
      </c>
      <c r="M21" s="72"/>
      <c r="N21" s="72"/>
      <c r="O21" s="72"/>
      <c r="P21" s="68">
        <v>35819</v>
      </c>
      <c r="Q21" s="68">
        <v>62870</v>
      </c>
      <c r="R21" s="68">
        <f t="shared" si="0"/>
        <v>98689</v>
      </c>
    </row>
    <row r="22" spans="1:18" ht="15">
      <c r="A22" s="16" t="s">
        <v>30</v>
      </c>
      <c r="B22" s="17" t="s">
        <v>31</v>
      </c>
      <c r="C22" s="17"/>
      <c r="D22" s="17"/>
      <c r="E22" s="17"/>
      <c r="F22" s="18">
        <v>10858</v>
      </c>
      <c r="G22" s="18"/>
      <c r="H22" s="18">
        <f>SUM(F22:G22)</f>
        <v>10858</v>
      </c>
      <c r="J22" s="89"/>
      <c r="K22" s="88">
        <v>2240</v>
      </c>
      <c r="L22" s="89" t="s">
        <v>72</v>
      </c>
      <c r="M22" s="59"/>
      <c r="N22" s="59"/>
      <c r="O22" s="59"/>
      <c r="P22" s="106">
        <v>73596</v>
      </c>
      <c r="Q22" s="106">
        <v>-565</v>
      </c>
      <c r="R22" s="106">
        <f t="shared" si="0"/>
        <v>73031</v>
      </c>
    </row>
    <row r="23" spans="1:18" ht="15">
      <c r="A23" s="29" t="s">
        <v>32</v>
      </c>
      <c r="B23" s="30" t="s">
        <v>111</v>
      </c>
      <c r="C23" s="31"/>
      <c r="D23" s="31"/>
      <c r="E23" s="31"/>
      <c r="F23" s="32">
        <f>F24+F25</f>
        <v>379710</v>
      </c>
      <c r="G23" s="32">
        <f>G24+G25</f>
        <v>0</v>
      </c>
      <c r="H23" s="32">
        <f>H24+H25</f>
        <v>379710</v>
      </c>
      <c r="J23" s="89"/>
      <c r="K23" s="85">
        <v>2250</v>
      </c>
      <c r="L23" s="86" t="s">
        <v>73</v>
      </c>
      <c r="M23" s="63"/>
      <c r="N23" s="63"/>
      <c r="O23" s="63"/>
      <c r="P23" s="107">
        <v>6068</v>
      </c>
      <c r="Q23" s="107"/>
      <c r="R23" s="107">
        <f t="shared" si="0"/>
        <v>6068</v>
      </c>
    </row>
    <row r="24" spans="1:18" ht="15">
      <c r="A24" s="19" t="s">
        <v>33</v>
      </c>
      <c r="B24" s="17" t="s">
        <v>34</v>
      </c>
      <c r="C24" s="17"/>
      <c r="D24" s="17"/>
      <c r="E24" s="17"/>
      <c r="F24" s="21">
        <v>45173</v>
      </c>
      <c r="G24" s="21"/>
      <c r="H24" s="21">
        <f>SUM(F24:G24)</f>
        <v>45173</v>
      </c>
      <c r="J24" s="114"/>
      <c r="K24" s="108">
        <v>2260</v>
      </c>
      <c r="L24" s="109" t="s">
        <v>74</v>
      </c>
      <c r="M24" s="71"/>
      <c r="N24" s="71"/>
      <c r="O24" s="71"/>
      <c r="P24" s="70">
        <v>1258</v>
      </c>
      <c r="Q24" s="70"/>
      <c r="R24" s="70">
        <f t="shared" si="0"/>
        <v>1258</v>
      </c>
    </row>
    <row r="25" spans="1:18" ht="15">
      <c r="A25" s="16" t="s">
        <v>35</v>
      </c>
      <c r="B25" s="20" t="s">
        <v>36</v>
      </c>
      <c r="C25" s="20"/>
      <c r="D25" s="20"/>
      <c r="E25" s="20"/>
      <c r="F25" s="18">
        <v>334537</v>
      </c>
      <c r="G25" s="18"/>
      <c r="H25" s="18">
        <f>SUM(F25:G25)</f>
        <v>334537</v>
      </c>
      <c r="J25" s="114"/>
      <c r="K25" s="110">
        <v>2270</v>
      </c>
      <c r="L25" s="111" t="s">
        <v>75</v>
      </c>
      <c r="M25" s="111"/>
      <c r="N25" s="91"/>
      <c r="O25" s="91"/>
      <c r="P25" s="68">
        <v>80232</v>
      </c>
      <c r="Q25" s="68">
        <v>-34616</v>
      </c>
      <c r="R25" s="68">
        <f t="shared" si="0"/>
        <v>45616</v>
      </c>
    </row>
    <row r="26" spans="1:18" ht="15">
      <c r="A26" s="33" t="s">
        <v>37</v>
      </c>
      <c r="B26" s="34" t="s">
        <v>38</v>
      </c>
      <c r="C26" s="34"/>
      <c r="D26" s="34"/>
      <c r="E26" s="34"/>
      <c r="F26" s="35">
        <f>F27</f>
        <v>2204</v>
      </c>
      <c r="G26" s="35">
        <f>G27</f>
        <v>0</v>
      </c>
      <c r="H26" s="35">
        <f>H27</f>
        <v>2204</v>
      </c>
      <c r="J26" s="89"/>
      <c r="K26" s="166">
        <v>2300</v>
      </c>
      <c r="L26" s="167" t="s">
        <v>76</v>
      </c>
      <c r="M26" s="62"/>
      <c r="N26" s="62"/>
      <c r="O26" s="69"/>
      <c r="P26" s="99">
        <f>P27+P28+P29+P30+P31+P32+P33</f>
        <v>178372</v>
      </c>
      <c r="Q26" s="99">
        <f>Q27+Q28+Q29+Q30+Q31+Q32+Q33</f>
        <v>1</v>
      </c>
      <c r="R26" s="99">
        <f>R27+R28+R29+R30+R31+R32+R33</f>
        <v>178373</v>
      </c>
    </row>
    <row r="27" spans="1:18" ht="15">
      <c r="A27" s="16" t="s">
        <v>39</v>
      </c>
      <c r="B27" s="20" t="s">
        <v>40</v>
      </c>
      <c r="C27" s="20"/>
      <c r="D27" s="20"/>
      <c r="E27" s="20"/>
      <c r="F27" s="18">
        <v>2204</v>
      </c>
      <c r="G27" s="18"/>
      <c r="H27" s="18">
        <f>SUM(F27:G27)</f>
        <v>2204</v>
      </c>
      <c r="J27" s="114"/>
      <c r="K27" s="108">
        <v>2310</v>
      </c>
      <c r="L27" s="109" t="s">
        <v>77</v>
      </c>
      <c r="M27" s="113"/>
      <c r="N27" s="113"/>
      <c r="O27" s="72"/>
      <c r="P27" s="68">
        <v>20846</v>
      </c>
      <c r="Q27" s="68"/>
      <c r="R27" s="68">
        <f aca="true" t="shared" si="1" ref="R27:R33">SUM(P27:Q27)</f>
        <v>20846</v>
      </c>
    </row>
    <row r="28" spans="1:18" ht="15">
      <c r="A28" s="12" t="s">
        <v>41</v>
      </c>
      <c r="B28" s="36" t="s">
        <v>42</v>
      </c>
      <c r="C28" s="36"/>
      <c r="D28" s="36"/>
      <c r="E28" s="36"/>
      <c r="F28" s="37">
        <f>F29+F30</f>
        <v>206656</v>
      </c>
      <c r="G28" s="37">
        <f>G29+G30</f>
        <v>0</v>
      </c>
      <c r="H28" s="37">
        <f>H29+H30</f>
        <v>206656</v>
      </c>
      <c r="J28" s="114"/>
      <c r="K28" s="90">
        <v>2320</v>
      </c>
      <c r="L28" s="91" t="s">
        <v>78</v>
      </c>
      <c r="M28" s="73"/>
      <c r="N28" s="73"/>
      <c r="O28" s="73"/>
      <c r="P28" s="87">
        <v>75089</v>
      </c>
      <c r="Q28" s="87"/>
      <c r="R28" s="87">
        <f t="shared" si="1"/>
        <v>75089</v>
      </c>
    </row>
    <row r="29" spans="1:18" ht="15">
      <c r="A29" s="16" t="s">
        <v>43</v>
      </c>
      <c r="B29" s="20" t="s">
        <v>44</v>
      </c>
      <c r="C29" s="20"/>
      <c r="D29" s="20"/>
      <c r="E29" s="20"/>
      <c r="F29" s="16">
        <v>28857</v>
      </c>
      <c r="G29" s="16"/>
      <c r="H29" s="16">
        <f>SUM(F29:G29)</f>
        <v>28857</v>
      </c>
      <c r="J29" s="114"/>
      <c r="K29" s="108">
        <v>2340</v>
      </c>
      <c r="L29" s="109" t="s">
        <v>79</v>
      </c>
      <c r="M29" s="113"/>
      <c r="N29" s="113"/>
      <c r="O29" s="72"/>
      <c r="P29" s="68">
        <v>1130</v>
      </c>
      <c r="Q29" s="68"/>
      <c r="R29" s="68">
        <f t="shared" si="1"/>
        <v>1130</v>
      </c>
    </row>
    <row r="30" spans="1:18" ht="15">
      <c r="A30" s="19" t="s">
        <v>45</v>
      </c>
      <c r="B30" s="17" t="s">
        <v>46</v>
      </c>
      <c r="C30" s="17"/>
      <c r="D30" s="17"/>
      <c r="E30" s="17"/>
      <c r="F30" s="19">
        <v>177799</v>
      </c>
      <c r="G30" s="19"/>
      <c r="H30" s="19">
        <f>SUM(F30:G30)</f>
        <v>177799</v>
      </c>
      <c r="J30" s="114"/>
      <c r="K30" s="90">
        <v>2350</v>
      </c>
      <c r="L30" s="114" t="s">
        <v>80</v>
      </c>
      <c r="M30" s="67"/>
      <c r="N30" s="67"/>
      <c r="O30" s="67"/>
      <c r="P30" s="68">
        <v>25885</v>
      </c>
      <c r="Q30" s="68">
        <v>1</v>
      </c>
      <c r="R30" s="68">
        <f t="shared" si="1"/>
        <v>25886</v>
      </c>
    </row>
    <row r="31" spans="1:18" ht="15">
      <c r="A31" s="22" t="s">
        <v>47</v>
      </c>
      <c r="B31" s="38" t="s">
        <v>48</v>
      </c>
      <c r="C31" s="38"/>
      <c r="D31" s="39"/>
      <c r="E31" s="39"/>
      <c r="F31" s="22">
        <f>F32+F33+F34</f>
        <v>587742</v>
      </c>
      <c r="G31" s="22">
        <f>G32+G33+G34</f>
        <v>0</v>
      </c>
      <c r="H31" s="22">
        <f>H32+H33+H34</f>
        <v>587742</v>
      </c>
      <c r="J31" s="114"/>
      <c r="K31" s="90">
        <v>2360</v>
      </c>
      <c r="L31" s="91" t="s">
        <v>81</v>
      </c>
      <c r="M31" s="73"/>
      <c r="N31" s="73"/>
      <c r="O31" s="73"/>
      <c r="P31" s="87">
        <v>44880</v>
      </c>
      <c r="Q31" s="87"/>
      <c r="R31" s="87">
        <f t="shared" si="1"/>
        <v>44880</v>
      </c>
    </row>
    <row r="32" spans="1:18" ht="15">
      <c r="A32" s="40" t="s">
        <v>49</v>
      </c>
      <c r="B32" s="41" t="s">
        <v>50</v>
      </c>
      <c r="C32" s="41"/>
      <c r="D32" s="41"/>
      <c r="E32" s="41"/>
      <c r="F32" s="40">
        <v>171159</v>
      </c>
      <c r="G32" s="40"/>
      <c r="H32" s="40">
        <f>SUM(F32:G32)</f>
        <v>171159</v>
      </c>
      <c r="J32" s="89"/>
      <c r="K32" s="85">
        <v>2370</v>
      </c>
      <c r="L32" s="86" t="s">
        <v>82</v>
      </c>
      <c r="M32" s="63"/>
      <c r="N32" s="63"/>
      <c r="O32" s="59"/>
      <c r="P32" s="106">
        <v>2337</v>
      </c>
      <c r="Q32" s="106"/>
      <c r="R32" s="106">
        <f t="shared" si="1"/>
        <v>2337</v>
      </c>
    </row>
    <row r="33" spans="1:18" ht="15">
      <c r="A33" s="16" t="s">
        <v>51</v>
      </c>
      <c r="B33" s="20" t="s">
        <v>52</v>
      </c>
      <c r="C33" s="20"/>
      <c r="D33" s="20"/>
      <c r="E33" s="20"/>
      <c r="F33" s="16">
        <v>355371</v>
      </c>
      <c r="G33" s="16"/>
      <c r="H33" s="16">
        <f>SUM(F33:G33)</f>
        <v>355371</v>
      </c>
      <c r="J33" s="89"/>
      <c r="K33" s="85">
        <v>2390</v>
      </c>
      <c r="L33" s="86" t="s">
        <v>83</v>
      </c>
      <c r="M33" s="63"/>
      <c r="N33" s="63"/>
      <c r="O33" s="63"/>
      <c r="P33" s="87">
        <v>8205</v>
      </c>
      <c r="Q33" s="87"/>
      <c r="R33" s="87">
        <f t="shared" si="1"/>
        <v>8205</v>
      </c>
    </row>
    <row r="34" spans="1:18" ht="15">
      <c r="A34" s="40" t="s">
        <v>53</v>
      </c>
      <c r="B34" s="41" t="s">
        <v>54</v>
      </c>
      <c r="C34" s="41"/>
      <c r="D34" s="41"/>
      <c r="E34" s="41"/>
      <c r="F34" s="40">
        <v>61212</v>
      </c>
      <c r="G34" s="40"/>
      <c r="H34" s="40">
        <f>SUM(F34:G34)</f>
        <v>61212</v>
      </c>
      <c r="J34" s="114"/>
      <c r="K34" s="100">
        <v>2400</v>
      </c>
      <c r="L34" s="101" t="s">
        <v>114</v>
      </c>
      <c r="M34" s="102"/>
      <c r="N34" s="102"/>
      <c r="O34" s="102"/>
      <c r="P34" s="84">
        <v>3275</v>
      </c>
      <c r="Q34" s="84"/>
      <c r="R34" s="84">
        <f>SUM(P34:Q34)</f>
        <v>3275</v>
      </c>
    </row>
    <row r="35" spans="1:18" ht="15">
      <c r="A35" s="151" t="s">
        <v>112</v>
      </c>
      <c r="B35" s="150" t="s">
        <v>113</v>
      </c>
      <c r="C35" s="150"/>
      <c r="D35" s="150"/>
      <c r="E35" s="150"/>
      <c r="F35" s="151">
        <v>57682</v>
      </c>
      <c r="G35" s="151"/>
      <c r="H35" s="151">
        <f>SUM(F35:G35)</f>
        <v>57682</v>
      </c>
      <c r="J35" s="114"/>
      <c r="K35" s="96">
        <v>2500</v>
      </c>
      <c r="L35" s="97" t="s">
        <v>84</v>
      </c>
      <c r="M35" s="69"/>
      <c r="N35" s="69"/>
      <c r="O35" s="64"/>
      <c r="P35" s="84">
        <f>P36</f>
        <v>13199</v>
      </c>
      <c r="Q35" s="84">
        <f>Q36</f>
        <v>0</v>
      </c>
      <c r="R35" s="84">
        <f>R36</f>
        <v>13199</v>
      </c>
    </row>
    <row r="36" spans="1:18" ht="15">
      <c r="A36" s="42"/>
      <c r="B36" s="43"/>
      <c r="C36" s="43"/>
      <c r="D36" s="43"/>
      <c r="E36" s="43"/>
      <c r="F36" s="44"/>
      <c r="G36" s="44"/>
      <c r="H36" s="44"/>
      <c r="J36" s="114"/>
      <c r="K36" s="90">
        <v>2510</v>
      </c>
      <c r="L36" s="91" t="s">
        <v>84</v>
      </c>
      <c r="M36" s="72"/>
      <c r="N36" s="72"/>
      <c r="O36" s="66"/>
      <c r="P36" s="65">
        <v>13199</v>
      </c>
      <c r="Q36" s="65"/>
      <c r="R36" s="65">
        <f>SUM(P36:Q36)</f>
        <v>13199</v>
      </c>
    </row>
    <row r="37" spans="1:18" ht="15">
      <c r="A37" s="45"/>
      <c r="B37" s="46" t="s">
        <v>55</v>
      </c>
      <c r="C37" s="46"/>
      <c r="D37" s="46"/>
      <c r="E37" s="46"/>
      <c r="F37" s="47"/>
      <c r="G37" s="47"/>
      <c r="H37" s="47">
        <f>SUM(F37:G37)</f>
        <v>0</v>
      </c>
      <c r="J37" s="89"/>
      <c r="K37" s="92">
        <v>4000</v>
      </c>
      <c r="L37" s="93" t="s">
        <v>85</v>
      </c>
      <c r="M37" s="94"/>
      <c r="N37" s="94"/>
      <c r="O37" s="94"/>
      <c r="P37" s="95">
        <f aca="true" t="shared" si="2" ref="P37:R38">P38</f>
        <v>2327</v>
      </c>
      <c r="Q37" s="95">
        <f t="shared" si="2"/>
        <v>0</v>
      </c>
      <c r="R37" s="95">
        <f t="shared" si="2"/>
        <v>2327</v>
      </c>
    </row>
    <row r="38" spans="1:18" ht="15">
      <c r="A38" s="152"/>
      <c r="B38" s="58"/>
      <c r="C38" s="153" t="s">
        <v>119</v>
      </c>
      <c r="D38" s="153"/>
      <c r="E38" s="153"/>
      <c r="F38" s="154">
        <f>F8+F12+F17+F23+F26+F28+F31+F35</f>
        <v>1765248</v>
      </c>
      <c r="G38" s="154">
        <f>G8+G12+G17+G23+G26+G28+G31+G35</f>
        <v>0</v>
      </c>
      <c r="H38" s="154">
        <f>H8+H12+H17+H23+H26+H28+H31+H35</f>
        <v>1765248</v>
      </c>
      <c r="J38" s="114"/>
      <c r="K38" s="96">
        <v>4300</v>
      </c>
      <c r="L38" s="97" t="s">
        <v>86</v>
      </c>
      <c r="M38" s="98"/>
      <c r="N38" s="98"/>
      <c r="O38" s="98"/>
      <c r="P38" s="99">
        <f t="shared" si="2"/>
        <v>2327</v>
      </c>
      <c r="Q38" s="99">
        <f t="shared" si="2"/>
        <v>0</v>
      </c>
      <c r="R38" s="99">
        <f t="shared" si="2"/>
        <v>2327</v>
      </c>
    </row>
    <row r="39" spans="1:18" ht="15.75" thickBot="1">
      <c r="A39" s="48"/>
      <c r="B39" s="49"/>
      <c r="C39" s="49"/>
      <c r="D39" s="49"/>
      <c r="E39" s="49"/>
      <c r="F39" s="50"/>
      <c r="G39" s="50"/>
      <c r="H39" s="171"/>
      <c r="J39" s="114"/>
      <c r="K39" s="90">
        <v>4311</v>
      </c>
      <c r="L39" s="91" t="s">
        <v>87</v>
      </c>
      <c r="M39" s="67"/>
      <c r="N39" s="67"/>
      <c r="O39" s="67"/>
      <c r="P39" s="173">
        <v>2327</v>
      </c>
      <c r="Q39" s="168"/>
      <c r="R39" s="173">
        <f>SUM(P39:Q39)</f>
        <v>2327</v>
      </c>
    </row>
    <row r="40" spans="10:18" ht="15">
      <c r="J40" s="114"/>
      <c r="K40" s="115">
        <v>5000</v>
      </c>
      <c r="L40" s="116" t="s">
        <v>58</v>
      </c>
      <c r="M40" s="117"/>
      <c r="N40" s="117"/>
      <c r="O40" s="117"/>
      <c r="P40" s="118">
        <f>P41+P42</f>
        <v>459717</v>
      </c>
      <c r="Q40" s="118">
        <f>Q41+Q42</f>
        <v>-27819</v>
      </c>
      <c r="R40" s="118">
        <f>R41+R42</f>
        <v>431898</v>
      </c>
    </row>
    <row r="41" spans="10:18" ht="15">
      <c r="J41" s="89"/>
      <c r="K41" s="82">
        <v>5120</v>
      </c>
      <c r="L41" s="83" t="s">
        <v>88</v>
      </c>
      <c r="M41" s="61"/>
      <c r="N41" s="61"/>
      <c r="O41" s="61"/>
      <c r="P41" s="162"/>
      <c r="Q41" s="119"/>
      <c r="R41" s="162">
        <f>SUM(P41:Q41)</f>
        <v>0</v>
      </c>
    </row>
    <row r="42" spans="10:18" ht="15">
      <c r="J42" s="114"/>
      <c r="K42" s="100">
        <v>5200</v>
      </c>
      <c r="L42" s="101" t="s">
        <v>89</v>
      </c>
      <c r="M42" s="102"/>
      <c r="N42" s="102"/>
      <c r="O42" s="102"/>
      <c r="P42" s="84">
        <f>P43+P44+P45+P46+P47</f>
        <v>459717</v>
      </c>
      <c r="Q42" s="84">
        <f>Q43+Q44+Q45+Q46+Q47</f>
        <v>-27819</v>
      </c>
      <c r="R42" s="84">
        <f>R43+R44+R45+R46+R47</f>
        <v>431898</v>
      </c>
    </row>
    <row r="43" spans="10:18" ht="15">
      <c r="J43" s="114"/>
      <c r="K43" s="90">
        <v>5210</v>
      </c>
      <c r="L43" s="91" t="s">
        <v>90</v>
      </c>
      <c r="M43" s="72"/>
      <c r="N43" s="72"/>
      <c r="O43" s="72"/>
      <c r="P43" s="68">
        <f>G88</f>
        <v>0</v>
      </c>
      <c r="Q43" s="68"/>
      <c r="R43" s="68"/>
    </row>
    <row r="44" spans="10:18" ht="15">
      <c r="J44" s="114"/>
      <c r="K44" s="90">
        <v>5220</v>
      </c>
      <c r="L44" s="91" t="s">
        <v>91</v>
      </c>
      <c r="M44" s="73"/>
      <c r="N44" s="73"/>
      <c r="O44" s="73"/>
      <c r="P44" s="87">
        <f>G98</f>
        <v>0</v>
      </c>
      <c r="Q44" s="87">
        <v>565</v>
      </c>
      <c r="R44" s="87">
        <f>SUM(P44:Q44)</f>
        <v>565</v>
      </c>
    </row>
    <row r="45" spans="10:18" ht="15">
      <c r="J45" s="114"/>
      <c r="K45" s="120">
        <v>5230</v>
      </c>
      <c r="L45" s="114" t="s">
        <v>92</v>
      </c>
      <c r="M45" s="51"/>
      <c r="N45" s="51"/>
      <c r="O45" s="51"/>
      <c r="P45" s="57">
        <v>39436</v>
      </c>
      <c r="Q45" s="57">
        <v>616</v>
      </c>
      <c r="R45" s="57">
        <f>SUM(P45:Q45)</f>
        <v>40052</v>
      </c>
    </row>
    <row r="46" spans="10:18" ht="15">
      <c r="J46" s="114"/>
      <c r="K46" s="90">
        <v>5240</v>
      </c>
      <c r="L46" s="91" t="s">
        <v>93</v>
      </c>
      <c r="M46" s="73"/>
      <c r="N46" s="73"/>
      <c r="O46" s="73"/>
      <c r="P46" s="87">
        <v>318200</v>
      </c>
      <c r="Q46" s="87">
        <v>-29000</v>
      </c>
      <c r="R46" s="87">
        <f>SUM(P46:Q46)</f>
        <v>289200</v>
      </c>
    </row>
    <row r="47" spans="10:18" ht="15">
      <c r="J47" s="114"/>
      <c r="K47" s="103">
        <v>5250</v>
      </c>
      <c r="L47" s="91" t="s">
        <v>94</v>
      </c>
      <c r="M47" s="73"/>
      <c r="N47" s="73"/>
      <c r="O47" s="73"/>
      <c r="P47" s="87">
        <v>102081</v>
      </c>
      <c r="Q47" s="87"/>
      <c r="R47" s="87">
        <f>SUM(P47:Q47)</f>
        <v>102081</v>
      </c>
    </row>
    <row r="48" spans="10:18" ht="15">
      <c r="J48" s="114"/>
      <c r="K48" s="121">
        <v>6000</v>
      </c>
      <c r="L48" s="132" t="s">
        <v>95</v>
      </c>
      <c r="M48" s="133"/>
      <c r="N48" s="133"/>
      <c r="O48" s="133"/>
      <c r="P48" s="134">
        <f>P49+P55+P60</f>
        <v>45812</v>
      </c>
      <c r="Q48" s="134">
        <f>Q49+Q55+Q60</f>
        <v>0</v>
      </c>
      <c r="R48" s="134">
        <f>SUM(P48:Q48)</f>
        <v>45812</v>
      </c>
    </row>
    <row r="49" spans="10:18" ht="15">
      <c r="J49" s="114"/>
      <c r="K49" s="100">
        <v>6200</v>
      </c>
      <c r="L49" s="101" t="s">
        <v>96</v>
      </c>
      <c r="M49" s="102"/>
      <c r="N49" s="102"/>
      <c r="O49" s="102"/>
      <c r="P49" s="84">
        <f>P50+P51+P52+P53</f>
        <v>41916</v>
      </c>
      <c r="Q49" s="84">
        <f>Q50+Q51+Q52+Q53</f>
        <v>0</v>
      </c>
      <c r="R49" s="84">
        <f>R50+R51+R52</f>
        <v>40916</v>
      </c>
    </row>
    <row r="50" spans="10:18" ht="15">
      <c r="J50" s="114"/>
      <c r="K50" s="90">
        <v>6240</v>
      </c>
      <c r="L50" s="91" t="s">
        <v>124</v>
      </c>
      <c r="M50" s="73"/>
      <c r="N50" s="73"/>
      <c r="O50" s="73"/>
      <c r="P50" s="87">
        <v>18000</v>
      </c>
      <c r="Q50" s="87"/>
      <c r="R50" s="87">
        <f>SUM(P50:Q50)</f>
        <v>18000</v>
      </c>
    </row>
    <row r="51" spans="10:18" ht="15">
      <c r="J51" s="114"/>
      <c r="K51" s="90">
        <v>6250</v>
      </c>
      <c r="L51" s="91" t="s">
        <v>97</v>
      </c>
      <c r="M51" s="73"/>
      <c r="N51" s="73"/>
      <c r="O51" s="73"/>
      <c r="P51" s="87">
        <v>12227</v>
      </c>
      <c r="Q51" s="87">
        <v>-450</v>
      </c>
      <c r="R51" s="87">
        <f>SUM(P51:Q51)</f>
        <v>11777</v>
      </c>
    </row>
    <row r="52" spans="10:18" ht="15">
      <c r="J52" s="114"/>
      <c r="K52" s="103">
        <v>6260</v>
      </c>
      <c r="L52" s="104" t="s">
        <v>98</v>
      </c>
      <c r="M52" s="169"/>
      <c r="N52" s="169"/>
      <c r="O52" s="169"/>
      <c r="P52" s="170">
        <v>10689</v>
      </c>
      <c r="Q52" s="170">
        <v>450</v>
      </c>
      <c r="R52" s="170">
        <f>SUM(P52:Q52)</f>
        <v>11139</v>
      </c>
    </row>
    <row r="53" spans="10:18" ht="15.75" thickBot="1">
      <c r="J53" s="114"/>
      <c r="K53" s="135">
        <v>6270</v>
      </c>
      <c r="L53" s="136" t="s">
        <v>122</v>
      </c>
      <c r="M53" s="137"/>
      <c r="N53" s="137"/>
      <c r="O53" s="137"/>
      <c r="P53" s="138">
        <v>1000</v>
      </c>
      <c r="Q53" s="137"/>
      <c r="R53" s="138">
        <f>SUM(P53:Q53)</f>
        <v>1000</v>
      </c>
    </row>
    <row r="54" ht="15.75" hidden="1" thickBot="1"/>
    <row r="55" spans="11:18" ht="15">
      <c r="K55" s="172">
        <v>6300</v>
      </c>
      <c r="L55" s="97" t="s">
        <v>109</v>
      </c>
      <c r="M55" s="97"/>
      <c r="N55" s="97"/>
      <c r="O55" s="97"/>
      <c r="P55" s="112">
        <f>P56+P57+P58+P59</f>
        <v>1700</v>
      </c>
      <c r="Q55" s="99">
        <f>Q56+Q57+Q58+Q59</f>
        <v>0</v>
      </c>
      <c r="R55" s="99">
        <f aca="true" t="shared" si="3" ref="R55:R60">SUM(P55:Q55)</f>
        <v>1700</v>
      </c>
    </row>
    <row r="56" spans="11:18" ht="15">
      <c r="K56" s="90">
        <v>6320</v>
      </c>
      <c r="L56" s="91" t="s">
        <v>115</v>
      </c>
      <c r="M56" s="73"/>
      <c r="N56" s="73"/>
      <c r="O56" s="73"/>
      <c r="P56" s="87"/>
      <c r="Q56" s="87"/>
      <c r="R56" s="87">
        <f t="shared" si="3"/>
        <v>0</v>
      </c>
    </row>
    <row r="57" spans="11:18" ht="15">
      <c r="K57" s="90">
        <v>6330</v>
      </c>
      <c r="L57" s="91" t="s">
        <v>116</v>
      </c>
      <c r="M57" s="73"/>
      <c r="N57" s="73"/>
      <c r="O57" s="73"/>
      <c r="P57" s="87">
        <v>150</v>
      </c>
      <c r="Q57" s="87"/>
      <c r="R57" s="87">
        <f t="shared" si="3"/>
        <v>150</v>
      </c>
    </row>
    <row r="58" spans="11:18" ht="15">
      <c r="K58" s="90">
        <v>6350</v>
      </c>
      <c r="L58" s="91" t="s">
        <v>117</v>
      </c>
      <c r="M58" s="73"/>
      <c r="N58" s="73"/>
      <c r="O58" s="73"/>
      <c r="P58" s="87">
        <v>1150</v>
      </c>
      <c r="Q58" s="87"/>
      <c r="R58" s="87">
        <f t="shared" si="3"/>
        <v>1150</v>
      </c>
    </row>
    <row r="59" spans="11:18" ht="15">
      <c r="K59" s="90">
        <v>6360</v>
      </c>
      <c r="L59" s="91" t="s">
        <v>123</v>
      </c>
      <c r="M59" s="73"/>
      <c r="N59" s="73"/>
      <c r="O59" s="73"/>
      <c r="P59" s="87">
        <v>400</v>
      </c>
      <c r="Q59" s="87"/>
      <c r="R59" s="87">
        <f t="shared" si="3"/>
        <v>400</v>
      </c>
    </row>
    <row r="60" spans="11:18" ht="15">
      <c r="K60" s="158">
        <v>6400</v>
      </c>
      <c r="L60" s="159" t="s">
        <v>118</v>
      </c>
      <c r="M60" s="160"/>
      <c r="N60" s="160"/>
      <c r="O60" s="160"/>
      <c r="P60" s="161">
        <v>2196</v>
      </c>
      <c r="Q60" s="161"/>
      <c r="R60" s="161">
        <f t="shared" si="3"/>
        <v>2196</v>
      </c>
    </row>
    <row r="61" spans="11:18" ht="15">
      <c r="K61" s="121">
        <v>7000</v>
      </c>
      <c r="L61" s="122" t="s">
        <v>99</v>
      </c>
      <c r="M61" s="122"/>
      <c r="N61" s="122"/>
      <c r="O61" s="122"/>
      <c r="P61" s="123">
        <f aca="true" t="shared" si="4" ref="P61:R62">P62+P65</f>
        <v>32977</v>
      </c>
      <c r="Q61" s="123">
        <f t="shared" si="4"/>
        <v>0</v>
      </c>
      <c r="R61" s="123">
        <f t="shared" si="4"/>
        <v>32977</v>
      </c>
    </row>
    <row r="62" spans="11:18" ht="15">
      <c r="K62" s="96">
        <v>7200</v>
      </c>
      <c r="L62" s="97" t="s">
        <v>100</v>
      </c>
      <c r="M62" s="97"/>
      <c r="N62" s="97"/>
      <c r="O62" s="97"/>
      <c r="P62" s="99">
        <f t="shared" si="4"/>
        <v>32977</v>
      </c>
      <c r="Q62" s="99">
        <f t="shared" si="4"/>
        <v>0</v>
      </c>
      <c r="R62" s="99">
        <f t="shared" si="4"/>
        <v>32977</v>
      </c>
    </row>
    <row r="63" spans="11:18" ht="15">
      <c r="K63" s="110">
        <v>7210</v>
      </c>
      <c r="L63" s="111" t="s">
        <v>101</v>
      </c>
      <c r="M63" s="111"/>
      <c r="N63" s="111"/>
      <c r="O63" s="111"/>
      <c r="P63" s="68">
        <v>32977</v>
      </c>
      <c r="Q63" s="68"/>
      <c r="R63" s="68">
        <f>SUM(P63:Q63)</f>
        <v>32977</v>
      </c>
    </row>
    <row r="64" spans="11:18" ht="15">
      <c r="K64" s="110"/>
      <c r="L64" s="111"/>
      <c r="M64" s="111"/>
      <c r="N64" s="111"/>
      <c r="O64" s="111"/>
      <c r="P64" s="110">
        <f>G132</f>
        <v>0</v>
      </c>
      <c r="Q64" s="110"/>
      <c r="R64" s="110">
        <f>SUM(P64:Q64)</f>
        <v>0</v>
      </c>
    </row>
    <row r="65" spans="11:18" ht="15">
      <c r="K65" s="96">
        <v>7300</v>
      </c>
      <c r="L65" s="97" t="s">
        <v>102</v>
      </c>
      <c r="M65" s="97"/>
      <c r="N65" s="97"/>
      <c r="O65" s="97"/>
      <c r="P65" s="96">
        <f>P66</f>
        <v>0</v>
      </c>
      <c r="Q65" s="96">
        <f>Q66</f>
        <v>0</v>
      </c>
      <c r="R65" s="96">
        <f>R66</f>
        <v>0</v>
      </c>
    </row>
    <row r="66" spans="11:18" ht="15.75" thickBot="1">
      <c r="K66" s="110">
        <v>7310</v>
      </c>
      <c r="L66" s="111" t="s">
        <v>103</v>
      </c>
      <c r="M66" s="111"/>
      <c r="N66" s="111"/>
      <c r="O66" s="111"/>
      <c r="P66" s="110">
        <f>G136</f>
        <v>0</v>
      </c>
      <c r="Q66" s="110"/>
      <c r="R66" s="110"/>
    </row>
    <row r="67" spans="11:18" ht="15.75" thickBot="1">
      <c r="K67" s="124"/>
      <c r="L67" s="125" t="s">
        <v>104</v>
      </c>
      <c r="M67" s="126"/>
      <c r="N67" s="127"/>
      <c r="O67" s="128"/>
      <c r="P67" s="129">
        <f>P8+P16+P37+P40+P48+P61</f>
        <v>1765377</v>
      </c>
      <c r="Q67" s="129">
        <f>Q8+Q16+Q37+Q40+Q48+Q61</f>
        <v>-129</v>
      </c>
      <c r="R67" s="129">
        <f>SUM(P67:Q67)</f>
        <v>1765248</v>
      </c>
    </row>
    <row r="68" spans="11:18" ht="15">
      <c r="K68" s="130"/>
      <c r="L68" s="139" t="s">
        <v>55</v>
      </c>
      <c r="M68" s="131"/>
      <c r="N68" s="9"/>
      <c r="O68" s="131"/>
      <c r="P68" s="56"/>
      <c r="Q68" s="56"/>
      <c r="R68" s="56"/>
    </row>
    <row r="69" spans="11:18" ht="15.75" thickBot="1">
      <c r="K69" s="140" t="s">
        <v>105</v>
      </c>
      <c r="L69" s="141" t="s">
        <v>106</v>
      </c>
      <c r="M69" s="142"/>
      <c r="N69" s="143"/>
      <c r="O69" s="144"/>
      <c r="P69" s="145">
        <f>SUM(P67:P68)</f>
        <v>1765377</v>
      </c>
      <c r="Q69" s="145">
        <f>SUM(Q67:Q68)</f>
        <v>-129</v>
      </c>
      <c r="R69" s="145">
        <f>SUM(R67:R68)</f>
        <v>1765248</v>
      </c>
    </row>
    <row r="70" spans="11:18" ht="15">
      <c r="K70" s="130"/>
      <c r="L70" s="139"/>
      <c r="M70" s="131"/>
      <c r="N70" s="9"/>
      <c r="O70" s="131"/>
      <c r="P70" s="56"/>
      <c r="Q70" s="56"/>
      <c r="R70" s="56"/>
    </row>
    <row r="71" spans="11:18" ht="15.75" thickBot="1">
      <c r="K71" s="156"/>
      <c r="L71" s="163"/>
      <c r="M71" s="155"/>
      <c r="N71" s="164"/>
      <c r="O71" s="165"/>
      <c r="P71" s="157"/>
      <c r="Q71" s="157"/>
      <c r="R71" s="15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Sakas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Ingūna</dc:creator>
  <cp:keywords/>
  <dc:description/>
  <cp:lastModifiedBy>Sekretare</cp:lastModifiedBy>
  <cp:lastPrinted>2010-07-15T05:21:54Z</cp:lastPrinted>
  <dcterms:created xsi:type="dcterms:W3CDTF">2008-04-21T11:51:13Z</dcterms:created>
  <dcterms:modified xsi:type="dcterms:W3CDTF">2010-07-15T05:22:12Z</dcterms:modified>
  <cp:category/>
  <cp:version/>
  <cp:contentType/>
  <cp:contentStatus/>
</cp:coreProperties>
</file>